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2\А Гарант Культура\на сайт\"/>
    </mc:Choice>
  </mc:AlternateContent>
  <xr:revisionPtr revIDLastSave="0" documentId="13_ncr:1_{952402D0-9161-4D2B-A48B-AB267D980FC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 s="1"/>
  <c r="H5" i="1"/>
  <c r="I5" i="1" s="1"/>
  <c r="J5" i="1" s="1"/>
  <c r="M5" i="1" l="1"/>
  <c r="N5" i="1" s="1"/>
</calcChain>
</file>

<file path=xl/sharedStrings.xml><?xml version="1.0" encoding="utf-8"?>
<sst xmlns="http://schemas.openxmlformats.org/spreadsheetml/2006/main" count="22" uniqueCount="22">
  <si>
    <t>Наименование предмета контракта</t>
  </si>
  <si>
    <t>Ед. изм</t>
  </si>
  <si>
    <t>Кол-во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</si>
  <si>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</si>
  <si>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</si>
  <si>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</si>
  <si>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</si>
  <si>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</si>
  <si>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</si>
  <si>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№ п/п</t>
  </si>
  <si>
    <t xml:space="preserve">Обоснование начальной (максимальной) цены контракта.
</t>
  </si>
  <si>
    <t>Цена за единицу изм. с округлением  до сотых долей после запятой (руб.)</t>
  </si>
  <si>
    <t xml:space="preserve">                                                                                                                                    Приложение №1 к Извещению об осуществлении закупки
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</si>
  <si>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</si>
  <si>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9"/>
        <color indexed="8"/>
        <rFont val="Times New Roman"/>
        <family val="1"/>
        <charset val="204"/>
      </rPr>
      <t>Расчет Н(М)ЦК по формуле</t>
    </r>
    <r>
      <rPr>
        <sz val="9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</si>
  <si>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мес.</t>
  </si>
  <si>
    <t>Коммерческое предложение № 1 (исх.№141 от 08.11.2022)</t>
  </si>
  <si>
    <t>Коммерческое предложение № 2 (исх.№694 от 08.11.2022)</t>
  </si>
  <si>
    <t>Коммерческое предложение № 3 (исх. б/н от 08.11.2022)</t>
  </si>
  <si>
    <r>
      <rPr>
        <b/>
        <sz val="11"/>
        <color theme="1"/>
        <rFont val="Times New Roman"/>
        <family val="1"/>
        <charset val="204"/>
      </rPr>
      <t>В результате проведенного расчета Н(М)ЦК составила: 60 037 (шестьдесят тысяч тридцать семь) рублей 32 копейки.</t>
    </r>
    <r>
      <rPr>
        <sz val="11"/>
        <color theme="1"/>
        <rFont val="Calibri"/>
        <family val="2"/>
        <scheme val="minor"/>
      </rPr>
      <t xml:space="preserve">
</t>
    </r>
  </si>
  <si>
    <t xml:space="preserve">Оказание услуг по ежедневному обновлению и обслуживанию ранее установленных и используемых текущих баз данных интернет-версии, адаптации и модификации справочной правовой системы «ГАРАНТ»
</t>
  </si>
  <si>
    <t>Н(М)ЦК контракта с учетом округления цены за единицу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</si>
</sst>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102870</xdr:colOff>
      <xdr:row>3</xdr:row>
      <xdr:rowOff>1022901</xdr:rowOff>
    </xdr:from>
    <xdr:to>
      <xdr:col>9</xdr:col>
      <xdr:colOff>876300</xdr:colOff>
      <xdr:row>3</xdr:row>
      <xdr:rowOff>1312545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33523-1516-4C14-A420-95C2244BC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370" y="2295441"/>
          <a:ext cx="773430" cy="28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3</xdr:row>
      <xdr:rowOff>600075</xdr:rowOff>
    </xdr:from>
    <xdr:to>
      <xdr:col>8</xdr:col>
      <xdr:colOff>971550</xdr:colOff>
      <xdr:row>3</xdr:row>
      <xdr:rowOff>1038225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217BD-087C-43C6-8486-3C0E5C85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885950"/>
          <a:ext cx="9048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3</xdr:row>
      <xdr:rowOff>2141219</xdr:rowOff>
    </xdr:from>
    <xdr:to>
      <xdr:col>10</xdr:col>
      <xdr:colOff>1214067</xdr:colOff>
      <xdr:row>3</xdr:row>
      <xdr:rowOff>2486024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5ACAF25-002A-42AF-AE8C-C29B55D3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3413759"/>
          <a:ext cx="1175967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3</xdr:row>
      <xdr:rowOff>1419225</xdr:rowOff>
    </xdr:from>
    <xdr:to>
      <xdr:col>10</xdr:col>
      <xdr:colOff>259080</xdr:colOff>
      <xdr:row>3</xdr:row>
      <xdr:rowOff>1607820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CD74AB62-94F3-4ADE-864F-1E11FE06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1970" y="2691765"/>
          <a:ext cx="12573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topLeftCell="A4" workbookViewId="0">
      <selection activeCell="Q4" sqref="Q4"/>
    </sheetView>
  </sheetViews>
  <sheetFormatPr defaultRowHeight="14.4" x14ac:dyDescent="0.3"/>
  <cols>
    <col min="1" max="1" width="4.6640625" customWidth="1"/>
    <col min="2" max="2" width="18.6640625" customWidth="1"/>
    <col min="3" max="3" width="7.109375" customWidth="1"/>
    <col min="4" max="4" width="7.88671875" customWidth="1"/>
    <col min="5" max="5" width="12.88671875" customWidth="1"/>
    <col min="6" max="6" width="12.33203125" customWidth="1"/>
    <col min="7" max="7" width="12.44140625" customWidth="1"/>
    <col min="8" max="8" width="10.6640625" customWidth="1"/>
    <col min="9" max="9" width="16.109375" customWidth="1"/>
    <col min="10" max="10" width="14" customWidth="1"/>
    <col min="11" max="11" width="18.5546875" customWidth="1"/>
    <col min="12" max="12" width="10.5546875" customWidth="1"/>
    <col min="13" max="13" width="10.109375" customWidth="1"/>
    <col min="14" max="14" width="10.33203125" customWidth="1"/>
  </cols>
  <sheetData>
    <row r="1" spans="1:14" ht="54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7" t="s">
        <v>12</v>
      </c>
      <c r="L1" s="18"/>
      <c r="M1" s="18"/>
      <c r="N1" s="18"/>
    </row>
    <row r="2" spans="1:14" ht="32.25" customHeight="1" x14ac:dyDescent="0.3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3">
      <c r="A3" s="20" t="s">
        <v>9</v>
      </c>
      <c r="B3" s="20" t="s">
        <v>0</v>
      </c>
      <c r="C3" s="21" t="s">
        <v>1</v>
      </c>
      <c r="D3" s="21" t="s">
        <v>2</v>
      </c>
      <c r="E3" s="23" t="s">
        <v>3</v>
      </c>
      <c r="F3" s="24"/>
      <c r="G3" s="25"/>
      <c r="H3" s="26" t="s">
        <v>4</v>
      </c>
      <c r="I3" s="26"/>
      <c r="J3" s="26"/>
      <c r="K3" s="27" t="s">
        <v>5</v>
      </c>
      <c r="L3" s="27"/>
      <c r="M3" s="27"/>
      <c r="N3" s="27"/>
    </row>
    <row r="4" spans="1:14" ht="204" customHeight="1" x14ac:dyDescent="0.3">
      <c r="A4" s="20"/>
      <c r="B4" s="21"/>
      <c r="C4" s="22"/>
      <c r="D4" s="22"/>
      <c r="E4" s="4" t="s">
        <v>16</v>
      </c>
      <c r="F4" s="4" t="s">
        <v>17</v>
      </c>
      <c r="G4" s="4" t="s">
        <v>18</v>
      </c>
      <c r="H4" s="3" t="s">
        <v>6</v>
      </c>
      <c r="I4" s="3" t="s">
        <v>7</v>
      </c>
      <c r="J4" s="3" t="s">
        <v>13</v>
      </c>
      <c r="K4" s="5" t="s">
        <v>14</v>
      </c>
      <c r="L4" s="6" t="s">
        <v>8</v>
      </c>
      <c r="M4" s="14" t="s">
        <v>11</v>
      </c>
      <c r="N4" s="14" t="s">
        <v>21</v>
      </c>
    </row>
    <row r="5" spans="1:14" ht="148.80000000000001" customHeight="1" x14ac:dyDescent="0.3">
      <c r="A5" s="2">
        <v>1</v>
      </c>
      <c r="B5" s="7" t="s">
        <v>20</v>
      </c>
      <c r="C5" s="7" t="s">
        <v>15</v>
      </c>
      <c r="D5" s="7">
        <v>12</v>
      </c>
      <c r="E5" s="8">
        <v>5003</v>
      </c>
      <c r="F5" s="9">
        <v>5001.33</v>
      </c>
      <c r="G5" s="8">
        <v>5005</v>
      </c>
      <c r="H5" s="10">
        <f>AVERAGE(E5:G5)</f>
        <v>5003.1099999999997</v>
      </c>
      <c r="I5" s="11">
        <f>SQRT(((SUM((POWER(G5-H5,2)),(POWER(F5-H5,2)),(POWER(E5-H5,2)))/(COLUMNS(E5:G5)-1))))</f>
        <v>1.8374710882079559</v>
      </c>
      <c r="J5" s="11">
        <f>I5/H5*100</f>
        <v>3.6726577832747152E-2</v>
      </c>
      <c r="K5" s="12">
        <f>((D5/3)*(SUM(E5:G5)))</f>
        <v>60037.32</v>
      </c>
      <c r="L5" s="13">
        <f>K5/D5</f>
        <v>5003.1099999999997</v>
      </c>
      <c r="M5" s="12">
        <f>ROUND(L5,2)</f>
        <v>5003.1099999999997</v>
      </c>
      <c r="N5" s="12">
        <f>M5*D5</f>
        <v>60037.319999999992</v>
      </c>
    </row>
    <row r="7" spans="1:14" ht="36" customHeight="1" x14ac:dyDescent="0.3">
      <c r="B7" s="15" t="s">
        <v>19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0">
    <mergeCell ref="B7:N7"/>
    <mergeCell ref="K1:N1"/>
    <mergeCell ref="A2:N2"/>
    <mergeCell ref="A3:A4"/>
    <mergeCell ref="B3:B4"/>
    <mergeCell ref="C3:C4"/>
    <mergeCell ref="D3:D4"/>
    <mergeCell ref="E3:G3"/>
    <mergeCell ref="H3:J3"/>
    <mergeCell ref="K3:N3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Владимировна Кутепова</dc:creator>
  <cp:lastModifiedBy>Елена Геннадьевна Подкопаева</cp:lastModifiedBy>
  <cp:lastPrinted>2022-11-16T09:13:15Z</cp:lastPrinted>
  <dcterms:created xsi:type="dcterms:W3CDTF">2015-06-05T18:19:34Z</dcterms:created>
  <dcterms:modified xsi:type="dcterms:W3CDTF">2022-11-17T08:28:38Z</dcterms:modified>
</cp:coreProperties>
</file>